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2E71D324-D055-4D02-AC62-DCAE334607BF}" xr6:coauthVersionLast="47" xr6:coauthVersionMax="47" xr10:uidLastSave="{00000000-0000-0000-0000-000000000000}"/>
  <bookViews>
    <workbookView xWindow="-120" yWindow="-120" windowWidth="21840" windowHeight="13020" xr2:uid="{A19748D8-763C-45D4-8CD2-65DBCD01984E}"/>
  </bookViews>
  <sheets>
    <sheet name="Lis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8" i="1"/>
  <c r="C25" i="1"/>
  <c r="C40" i="1"/>
  <c r="C4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4" i="1"/>
  <c r="C23" i="1"/>
  <c r="C21" i="1"/>
  <c r="C20" i="1"/>
  <c r="C19" i="1"/>
  <c r="C17" i="1"/>
  <c r="C16" i="1"/>
  <c r="C15" i="1"/>
  <c r="C12" i="1" l="1"/>
  <c r="C42" i="1" l="1"/>
  <c r="C43" i="1" l="1"/>
  <c r="D42" i="1"/>
</calcChain>
</file>

<file path=xl/sharedStrings.xml><?xml version="1.0" encoding="utf-8"?>
<sst xmlns="http://schemas.openxmlformats.org/spreadsheetml/2006/main" count="50" uniqueCount="47">
  <si>
    <t xml:space="preserve">Příjmy:                               </t>
  </si>
  <si>
    <t xml:space="preserve">                        Kč</t>
  </si>
  <si>
    <t>Daně</t>
  </si>
  <si>
    <t>Poplatky</t>
  </si>
  <si>
    <t>Dotace státní správy</t>
  </si>
  <si>
    <t>Pozemky</t>
  </si>
  <si>
    <t>Prodej dřeva</t>
  </si>
  <si>
    <t>Pronájem pohostinství</t>
  </si>
  <si>
    <t>Tržby z prodeje zboží</t>
  </si>
  <si>
    <t>Příspěvek na sběr a odvoz ostatních odpadů</t>
  </si>
  <si>
    <t>Bankovní úroky</t>
  </si>
  <si>
    <r>
      <t>Příjmy celkem</t>
    </r>
    <r>
      <rPr>
        <sz val="12"/>
        <color theme="1"/>
        <rFont val="Calibri"/>
        <family val="2"/>
        <charset val="238"/>
        <scheme val="minor"/>
      </rPr>
      <t xml:space="preserve"> :</t>
    </r>
  </si>
  <si>
    <t>Výdaje:</t>
  </si>
  <si>
    <t>Lesy</t>
  </si>
  <si>
    <t>Obchod,pohostinství</t>
  </si>
  <si>
    <t>Silnice</t>
  </si>
  <si>
    <t>Příspěvek obč.sdružení „Ručičky“</t>
  </si>
  <si>
    <t>Obecní kronika</t>
  </si>
  <si>
    <t xml:space="preserve">Zachování a obnova historických hodnot </t>
  </si>
  <si>
    <t>Veřejný rozhlas</t>
  </si>
  <si>
    <t>Věcné dary</t>
  </si>
  <si>
    <t>Využití volného času dětí a mládeže</t>
  </si>
  <si>
    <t>Veřejné osvětlení</t>
  </si>
  <si>
    <t>Příspěvek Mikroregion Posázavský kruh</t>
  </si>
  <si>
    <t>Nebezpečné odpady</t>
  </si>
  <si>
    <t>Komunální odpady</t>
  </si>
  <si>
    <t>Tříděný odpad</t>
  </si>
  <si>
    <t>Biologický odpad</t>
  </si>
  <si>
    <t>Péče o vzhled obce a veřejnou zeleň</t>
  </si>
  <si>
    <t>Příspěvek-Svaz postižených civilizač.chorobami</t>
  </si>
  <si>
    <t>Senior taxi</t>
  </si>
  <si>
    <t>Krizové situace v obci</t>
  </si>
  <si>
    <t>Hasiči</t>
  </si>
  <si>
    <t>Zastupitelstvo</t>
  </si>
  <si>
    <t>Místní správa</t>
  </si>
  <si>
    <t>Bankovní služby</t>
  </si>
  <si>
    <t>Výdaje celkem:</t>
  </si>
  <si>
    <t>Financování:</t>
  </si>
  <si>
    <t>0000</t>
  </si>
  <si>
    <t xml:space="preserve">sejmuto:                                                                                           </t>
  </si>
  <si>
    <t>Robert Včelák-starosta</t>
  </si>
  <si>
    <t>Sportovci</t>
  </si>
  <si>
    <t>Myslivost</t>
  </si>
  <si>
    <t>Vodovod</t>
  </si>
  <si>
    <t>Pojištění budov</t>
  </si>
  <si>
    <t>Rozpočet obce Řendějov na rok 2024</t>
  </si>
  <si>
    <t>vyvěšeno na úřední a elektronické desce dne: 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</si>
</sst>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1" fillId="0" borderId="0" xfId="0" applyFont="1"/>
    <xf numFmtId="49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vertical="center"/>
    </xf>
    <xf numFmtId="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zivatel\Desktop\Rozpo&#269;et_obce_&#344;end&#283;jov_na_rok_2024_na_polo&#382;ky.xlsx" TargetMode="External"/><Relationship Id="rId1" Type="http://schemas.openxmlformats.org/officeDocument/2006/relationships/externalLinkPath" Target="Rozpo&#269;et_obce_&#344;end&#283;jov_na_rok_2024_na_polo&#382;k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1"/>
    </sheetNames>
    <sheetDataSet>
      <sheetData sheetId="0">
        <row r="118">
          <cell r="B118">
            <v>1032</v>
          </cell>
          <cell r="C118">
            <v>759400</v>
          </cell>
        </row>
        <row r="119">
          <cell r="B119">
            <v>1070</v>
          </cell>
          <cell r="C119">
            <v>2000</v>
          </cell>
        </row>
        <row r="120">
          <cell r="B120">
            <v>2141</v>
          </cell>
          <cell r="C120">
            <v>3291200</v>
          </cell>
        </row>
        <row r="121">
          <cell r="B121">
            <v>2212</v>
          </cell>
          <cell r="C121">
            <v>120000</v>
          </cell>
        </row>
        <row r="122">
          <cell r="B122">
            <v>2310</v>
          </cell>
          <cell r="C122">
            <v>5075000</v>
          </cell>
        </row>
        <row r="123">
          <cell r="B123">
            <v>3114</v>
          </cell>
          <cell r="C123">
            <v>3000</v>
          </cell>
        </row>
        <row r="124">
          <cell r="B124">
            <v>3319</v>
          </cell>
          <cell r="C124">
            <v>3000</v>
          </cell>
        </row>
        <row r="125">
          <cell r="B125">
            <v>3326</v>
          </cell>
          <cell r="C125">
            <v>350000</v>
          </cell>
        </row>
        <row r="126">
          <cell r="B126">
            <v>3341</v>
          </cell>
          <cell r="C126">
            <v>31080</v>
          </cell>
        </row>
        <row r="127">
          <cell r="B127">
            <v>3399</v>
          </cell>
          <cell r="C127">
            <v>25000</v>
          </cell>
        </row>
        <row r="128">
          <cell r="B128">
            <v>3419</v>
          </cell>
          <cell r="C128">
            <v>15000</v>
          </cell>
        </row>
        <row r="129">
          <cell r="B129">
            <v>3421</v>
          </cell>
          <cell r="C129">
            <v>21000</v>
          </cell>
        </row>
        <row r="130">
          <cell r="B130">
            <v>3631</v>
          </cell>
          <cell r="C130">
            <v>270000</v>
          </cell>
        </row>
        <row r="131">
          <cell r="B131">
            <v>3639</v>
          </cell>
          <cell r="C131">
            <v>13000</v>
          </cell>
        </row>
        <row r="132">
          <cell r="B132">
            <v>3721</v>
          </cell>
          <cell r="C132">
            <v>16600</v>
          </cell>
        </row>
        <row r="133">
          <cell r="B133">
            <v>3722</v>
          </cell>
          <cell r="C133">
            <v>388000</v>
          </cell>
        </row>
        <row r="134">
          <cell r="B134">
            <v>3723</v>
          </cell>
          <cell r="C134">
            <v>144000</v>
          </cell>
        </row>
        <row r="135">
          <cell r="B135">
            <v>3726</v>
          </cell>
          <cell r="C135">
            <v>133000</v>
          </cell>
        </row>
        <row r="136">
          <cell r="B136">
            <v>3745</v>
          </cell>
          <cell r="C136">
            <v>197000</v>
          </cell>
        </row>
        <row r="137">
          <cell r="B137">
            <v>4345</v>
          </cell>
          <cell r="C137">
            <v>1000</v>
          </cell>
        </row>
        <row r="138">
          <cell r="B138">
            <v>4359</v>
          </cell>
          <cell r="C138">
            <v>3000</v>
          </cell>
        </row>
        <row r="139">
          <cell r="B139">
            <v>5213</v>
          </cell>
          <cell r="C139">
            <v>10000</v>
          </cell>
        </row>
        <row r="140">
          <cell r="B140">
            <v>5512</v>
          </cell>
          <cell r="C140">
            <v>177000</v>
          </cell>
        </row>
        <row r="141">
          <cell r="B141">
            <v>6112</v>
          </cell>
          <cell r="C141">
            <v>549320</v>
          </cell>
        </row>
        <row r="142">
          <cell r="B142">
            <v>6171</v>
          </cell>
          <cell r="C142">
            <v>900589</v>
          </cell>
        </row>
        <row r="143">
          <cell r="B143">
            <v>6310</v>
          </cell>
          <cell r="C143">
            <v>10000</v>
          </cell>
        </row>
        <row r="144">
          <cell r="B144">
            <v>6320</v>
          </cell>
          <cell r="C144">
            <v>42000</v>
          </cell>
        </row>
        <row r="145">
          <cell r="C145">
            <v>12550189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AC3C8-E081-4F32-A6A9-3C5E0229CC84}">
  <dimension ref="A1:D49"/>
  <sheetViews>
    <sheetView tabSelected="1" workbookViewId="0">
      <selection activeCell="F18" sqref="F18"/>
    </sheetView>
  </sheetViews>
  <sheetFormatPr defaultRowHeight="15" x14ac:dyDescent="0.25"/>
  <cols>
    <col min="1" max="1" width="17.140625" customWidth="1"/>
    <col min="2" max="2" width="45.28515625" bestFit="1" customWidth="1"/>
    <col min="3" max="3" width="24.28515625" customWidth="1"/>
    <col min="4" max="4" width="13.140625" customWidth="1"/>
  </cols>
  <sheetData>
    <row r="1" spans="1:3" ht="14.1" customHeight="1" thickBot="1" x14ac:dyDescent="0.3">
      <c r="A1" s="9" t="s">
        <v>45</v>
      </c>
      <c r="C1" s="1"/>
    </row>
    <row r="2" spans="1:3" ht="14.1" customHeight="1" thickBot="1" x14ac:dyDescent="0.3">
      <c r="A2" s="8" t="s">
        <v>0</v>
      </c>
      <c r="B2" s="3"/>
      <c r="C2" s="20" t="s">
        <v>1</v>
      </c>
    </row>
    <row r="3" spans="1:3" ht="14.1" customHeight="1" thickBot="1" x14ac:dyDescent="0.3">
      <c r="A3" s="10" t="s">
        <v>38</v>
      </c>
      <c r="B3" s="5" t="s">
        <v>2</v>
      </c>
      <c r="C3" s="11">
        <v>4105000</v>
      </c>
    </row>
    <row r="4" spans="1:3" ht="14.1" customHeight="1" thickBot="1" x14ac:dyDescent="0.3">
      <c r="A4" s="10" t="s">
        <v>38</v>
      </c>
      <c r="B4" s="5" t="s">
        <v>3</v>
      </c>
      <c r="C4" s="11">
        <v>341100</v>
      </c>
    </row>
    <row r="5" spans="1:3" ht="14.1" customHeight="1" thickBot="1" x14ac:dyDescent="0.3">
      <c r="A5" s="10" t="s">
        <v>38</v>
      </c>
      <c r="B5" s="5" t="s">
        <v>4</v>
      </c>
      <c r="C5" s="11">
        <v>74900</v>
      </c>
    </row>
    <row r="6" spans="1:3" ht="14.1" customHeight="1" thickBot="1" x14ac:dyDescent="0.3">
      <c r="A6" s="4">
        <v>1012</v>
      </c>
      <c r="B6" s="5" t="s">
        <v>5</v>
      </c>
      <c r="C6" s="11">
        <v>70000</v>
      </c>
    </row>
    <row r="7" spans="1:3" ht="14.1" customHeight="1" thickBot="1" x14ac:dyDescent="0.3">
      <c r="A7" s="4">
        <v>1032</v>
      </c>
      <c r="B7" s="5" t="s">
        <v>6</v>
      </c>
      <c r="C7" s="11">
        <v>303000</v>
      </c>
    </row>
    <row r="8" spans="1:3" ht="14.1" customHeight="1" thickBot="1" x14ac:dyDescent="0.3">
      <c r="A8" s="4">
        <v>2141</v>
      </c>
      <c r="B8" s="5" t="s">
        <v>7</v>
      </c>
      <c r="C8" s="11">
        <v>18000</v>
      </c>
    </row>
    <row r="9" spans="1:3" ht="14.1" customHeight="1" thickBot="1" x14ac:dyDescent="0.3">
      <c r="A9" s="4">
        <v>2141</v>
      </c>
      <c r="B9" s="5" t="s">
        <v>8</v>
      </c>
      <c r="C9" s="11">
        <v>2700000</v>
      </c>
    </row>
    <row r="10" spans="1:3" ht="14.1" customHeight="1" thickBot="1" x14ac:dyDescent="0.3">
      <c r="A10" s="4">
        <v>3723</v>
      </c>
      <c r="B10" s="5" t="s">
        <v>9</v>
      </c>
      <c r="C10" s="11">
        <v>35000</v>
      </c>
    </row>
    <row r="11" spans="1:3" ht="14.1" customHeight="1" thickBot="1" x14ac:dyDescent="0.3">
      <c r="A11" s="4">
        <v>6310</v>
      </c>
      <c r="B11" s="5" t="s">
        <v>10</v>
      </c>
      <c r="C11" s="11">
        <v>1000</v>
      </c>
    </row>
    <row r="12" spans="1:3" ht="14.1" customHeight="1" thickBot="1" x14ac:dyDescent="0.3">
      <c r="A12" s="15" t="s">
        <v>11</v>
      </c>
      <c r="B12" s="16"/>
      <c r="C12" s="17">
        <f>SUBTOTAL(9,C3:C11)</f>
        <v>7648000</v>
      </c>
    </row>
    <row r="13" spans="1:3" ht="14.1" customHeight="1" thickBot="1" x14ac:dyDescent="0.3">
      <c r="A13" s="1"/>
      <c r="B13" s="13"/>
      <c r="C13" s="14"/>
    </row>
    <row r="14" spans="1:3" ht="14.1" customHeight="1" thickBot="1" x14ac:dyDescent="0.3">
      <c r="A14" s="18" t="s">
        <v>12</v>
      </c>
      <c r="B14" s="19"/>
      <c r="C14" s="21" t="s">
        <v>1</v>
      </c>
    </row>
    <row r="15" spans="1:3" ht="14.1" customHeight="1" thickBot="1" x14ac:dyDescent="0.3">
      <c r="A15" s="4">
        <v>1032</v>
      </c>
      <c r="B15" s="5" t="s">
        <v>13</v>
      </c>
      <c r="C15" s="11">
        <f>VLOOKUP(A15,[1]List1!$B$118:$C$144,2,1)</f>
        <v>759400</v>
      </c>
    </row>
    <row r="16" spans="1:3" ht="14.1" customHeight="1" thickBot="1" x14ac:dyDescent="0.3">
      <c r="A16" s="4">
        <v>1070</v>
      </c>
      <c r="B16" s="5" t="s">
        <v>42</v>
      </c>
      <c r="C16" s="11">
        <f>VLOOKUP(A16,[1]List1!$B$118:$C$144,2,1)</f>
        <v>2000</v>
      </c>
    </row>
    <row r="17" spans="1:3" ht="14.1" customHeight="1" thickBot="1" x14ac:dyDescent="0.3">
      <c r="A17" s="4">
        <v>2141</v>
      </c>
      <c r="B17" s="5" t="s">
        <v>14</v>
      </c>
      <c r="C17" s="11">
        <f>VLOOKUP(A17,[1]List1!$B$118:$C$144,2,1)</f>
        <v>3291200</v>
      </c>
    </row>
    <row r="18" spans="1:3" ht="14.1" customHeight="1" thickBot="1" x14ac:dyDescent="0.3">
      <c r="A18" s="4">
        <v>2212</v>
      </c>
      <c r="B18" s="5" t="s">
        <v>15</v>
      </c>
      <c r="C18" s="11">
        <f>VLOOKUP(A18,[1]List1!$B$118:$C$144,2,1)</f>
        <v>120000</v>
      </c>
    </row>
    <row r="19" spans="1:3" ht="14.1" customHeight="1" thickBot="1" x14ac:dyDescent="0.3">
      <c r="A19" s="4">
        <v>2310</v>
      </c>
      <c r="B19" s="5" t="s">
        <v>43</v>
      </c>
      <c r="C19" s="11">
        <f>VLOOKUP(A19,[1]List1!$B$118:$C$144,2,1)</f>
        <v>5075000</v>
      </c>
    </row>
    <row r="20" spans="1:3" ht="14.1" customHeight="1" thickBot="1" x14ac:dyDescent="0.3">
      <c r="A20" s="4">
        <v>3114</v>
      </c>
      <c r="B20" s="5" t="s">
        <v>16</v>
      </c>
      <c r="C20" s="11">
        <f>VLOOKUP(A20,[1]List1!$B$118:$C$144,2,1)</f>
        <v>3000</v>
      </c>
    </row>
    <row r="21" spans="1:3" ht="14.1" customHeight="1" thickBot="1" x14ac:dyDescent="0.3">
      <c r="A21" s="4">
        <v>3319</v>
      </c>
      <c r="B21" s="5" t="s">
        <v>17</v>
      </c>
      <c r="C21" s="11">
        <f>VLOOKUP(A21,[1]List1!$B$118:$C$144,2,1)</f>
        <v>3000</v>
      </c>
    </row>
    <row r="22" spans="1:3" ht="14.1" customHeight="1" thickBot="1" x14ac:dyDescent="0.3">
      <c r="A22" s="4">
        <v>3326</v>
      </c>
      <c r="B22" s="5" t="s">
        <v>18</v>
      </c>
      <c r="C22" s="11">
        <f>VLOOKUP(A22,[1]List1!$B$118:$C$144,2,1)</f>
        <v>350000</v>
      </c>
    </row>
    <row r="23" spans="1:3" ht="14.1" customHeight="1" thickBot="1" x14ac:dyDescent="0.3">
      <c r="A23" s="4">
        <v>3341</v>
      </c>
      <c r="B23" s="5" t="s">
        <v>19</v>
      </c>
      <c r="C23" s="11">
        <f>VLOOKUP(A23,[1]List1!$B$118:$C$144,2,1)</f>
        <v>31080</v>
      </c>
    </row>
    <row r="24" spans="1:3" ht="14.1" customHeight="1" thickBot="1" x14ac:dyDescent="0.3">
      <c r="A24" s="4">
        <v>3399</v>
      </c>
      <c r="B24" s="5" t="s">
        <v>20</v>
      </c>
      <c r="C24" s="11">
        <f>VLOOKUP(A24,[1]List1!$B$118:$C$144,2,1)</f>
        <v>25000</v>
      </c>
    </row>
    <row r="25" spans="1:3" ht="14.1" customHeight="1" thickBot="1" x14ac:dyDescent="0.3">
      <c r="A25" s="4">
        <v>3419</v>
      </c>
      <c r="B25" s="5" t="s">
        <v>41</v>
      </c>
      <c r="C25" s="11">
        <f>VLOOKUP(A25,[1]List1!$B$118:$C$144,2,1)</f>
        <v>15000</v>
      </c>
    </row>
    <row r="26" spans="1:3" ht="14.1" customHeight="1" thickBot="1" x14ac:dyDescent="0.3">
      <c r="A26" s="4">
        <v>3421</v>
      </c>
      <c r="B26" s="5" t="s">
        <v>21</v>
      </c>
      <c r="C26" s="11">
        <f>VLOOKUP(A26,[1]List1!$B$118:$C$144,2,1)</f>
        <v>21000</v>
      </c>
    </row>
    <row r="27" spans="1:3" ht="14.1" customHeight="1" thickBot="1" x14ac:dyDescent="0.3">
      <c r="A27" s="4">
        <v>3631</v>
      </c>
      <c r="B27" s="5" t="s">
        <v>22</v>
      </c>
      <c r="C27" s="11">
        <f>VLOOKUP(A27,[1]List1!$B$118:$C$144,2,1)</f>
        <v>270000</v>
      </c>
    </row>
    <row r="28" spans="1:3" ht="14.1" customHeight="1" thickBot="1" x14ac:dyDescent="0.3">
      <c r="A28" s="4">
        <v>3639</v>
      </c>
      <c r="B28" s="5" t="s">
        <v>23</v>
      </c>
      <c r="C28" s="11">
        <f>VLOOKUP(A28,[1]List1!$B$118:$C$144,2,1)</f>
        <v>13000</v>
      </c>
    </row>
    <row r="29" spans="1:3" ht="14.1" customHeight="1" thickBot="1" x14ac:dyDescent="0.3">
      <c r="A29" s="4">
        <v>3721</v>
      </c>
      <c r="B29" s="5" t="s">
        <v>24</v>
      </c>
      <c r="C29" s="11">
        <f>VLOOKUP(A29,[1]List1!$B$118:$C$144,2,1)</f>
        <v>16600</v>
      </c>
    </row>
    <row r="30" spans="1:3" ht="14.1" customHeight="1" thickBot="1" x14ac:dyDescent="0.3">
      <c r="A30" s="4">
        <v>3722</v>
      </c>
      <c r="B30" s="5" t="s">
        <v>25</v>
      </c>
      <c r="C30" s="11">
        <f>VLOOKUP(A30,[1]List1!$B$118:$C$144,2,1)</f>
        <v>388000</v>
      </c>
    </row>
    <row r="31" spans="1:3" ht="14.1" customHeight="1" thickBot="1" x14ac:dyDescent="0.3">
      <c r="A31" s="4">
        <v>3723</v>
      </c>
      <c r="B31" s="5" t="s">
        <v>26</v>
      </c>
      <c r="C31" s="11">
        <f>VLOOKUP(A31,[1]List1!$B$118:$C$144,2,1)</f>
        <v>144000</v>
      </c>
    </row>
    <row r="32" spans="1:3" ht="14.1" customHeight="1" thickBot="1" x14ac:dyDescent="0.3">
      <c r="A32" s="4">
        <v>3726</v>
      </c>
      <c r="B32" s="5" t="s">
        <v>27</v>
      </c>
      <c r="C32" s="11">
        <f>VLOOKUP(A32,[1]List1!$B$118:$C$144,2,1)</f>
        <v>133000</v>
      </c>
    </row>
    <row r="33" spans="1:4" ht="14.1" customHeight="1" thickBot="1" x14ac:dyDescent="0.3">
      <c r="A33" s="4">
        <v>3745</v>
      </c>
      <c r="B33" s="5" t="s">
        <v>28</v>
      </c>
      <c r="C33" s="11">
        <f>VLOOKUP(A33,[1]List1!$B$118:$C$144,2,1)</f>
        <v>197000</v>
      </c>
    </row>
    <row r="34" spans="1:4" ht="14.1" customHeight="1" thickBot="1" x14ac:dyDescent="0.3">
      <c r="A34" s="4">
        <v>4345</v>
      </c>
      <c r="B34" s="5" t="s">
        <v>29</v>
      </c>
      <c r="C34" s="11">
        <f>VLOOKUP(A34,[1]List1!$B$118:$C$144,2,1)</f>
        <v>1000</v>
      </c>
    </row>
    <row r="35" spans="1:4" ht="14.1" customHeight="1" thickBot="1" x14ac:dyDescent="0.3">
      <c r="A35" s="4">
        <v>4359</v>
      </c>
      <c r="B35" s="5" t="s">
        <v>30</v>
      </c>
      <c r="C35" s="11">
        <f>VLOOKUP(A35,[1]List1!$B$118:$C$144,2,1)</f>
        <v>3000</v>
      </c>
    </row>
    <row r="36" spans="1:4" ht="14.1" customHeight="1" thickBot="1" x14ac:dyDescent="0.3">
      <c r="A36" s="4">
        <v>5213</v>
      </c>
      <c r="B36" s="5" t="s">
        <v>31</v>
      </c>
      <c r="C36" s="11">
        <f>VLOOKUP(A36,[1]List1!$B$118:$C$144,2,1)</f>
        <v>10000</v>
      </c>
    </row>
    <row r="37" spans="1:4" ht="14.1" customHeight="1" thickBot="1" x14ac:dyDescent="0.3">
      <c r="A37" s="4">
        <v>5512</v>
      </c>
      <c r="B37" s="5" t="s">
        <v>32</v>
      </c>
      <c r="C37" s="11">
        <f>VLOOKUP(A37,[1]List1!$B$118:$C$144,2,1)</f>
        <v>177000</v>
      </c>
    </row>
    <row r="38" spans="1:4" ht="14.1" customHeight="1" thickBot="1" x14ac:dyDescent="0.3">
      <c r="A38" s="4">
        <v>6112</v>
      </c>
      <c r="B38" s="5" t="s">
        <v>33</v>
      </c>
      <c r="C38" s="11">
        <f>VLOOKUP(A38,[1]List1!$B$118:$C$144,2,1)</f>
        <v>549320</v>
      </c>
    </row>
    <row r="39" spans="1:4" ht="14.1" customHeight="1" thickBot="1" x14ac:dyDescent="0.3">
      <c r="A39" s="4">
        <v>6171</v>
      </c>
      <c r="B39" s="5" t="s">
        <v>34</v>
      </c>
      <c r="C39" s="11">
        <f>VLOOKUP(A39,[1]List1!$B$118:$C$144,2,1)</f>
        <v>900589</v>
      </c>
    </row>
    <row r="40" spans="1:4" ht="14.1" customHeight="1" thickBot="1" x14ac:dyDescent="0.3">
      <c r="A40" s="4">
        <v>6320</v>
      </c>
      <c r="B40" s="5" t="s">
        <v>44</v>
      </c>
      <c r="C40" s="11">
        <f>VLOOKUP(A40,[1]List1!$B$118:$C$144,2,1)</f>
        <v>42000</v>
      </c>
    </row>
    <row r="41" spans="1:4" ht="14.1" customHeight="1" thickBot="1" x14ac:dyDescent="0.3">
      <c r="A41" s="4">
        <v>6310</v>
      </c>
      <c r="B41" s="5" t="s">
        <v>35</v>
      </c>
      <c r="C41" s="11">
        <f>VLOOKUP(A41,[1]List1!$B$118:$C$144,2,1)</f>
        <v>10000</v>
      </c>
    </row>
    <row r="42" spans="1:4" ht="14.1" customHeight="1" thickBot="1" x14ac:dyDescent="0.3">
      <c r="A42" s="6" t="s">
        <v>36</v>
      </c>
      <c r="B42" s="7"/>
      <c r="C42" s="12">
        <f>SUBTOTAL(9,C15:C41)</f>
        <v>12550189</v>
      </c>
      <c r="D42" s="22">
        <f>[1]List1!$C$145-C42</f>
        <v>0</v>
      </c>
    </row>
    <row r="43" spans="1:4" ht="14.1" customHeight="1" thickBot="1" x14ac:dyDescent="0.3">
      <c r="A43" s="6" t="s">
        <v>37</v>
      </c>
      <c r="B43" s="7"/>
      <c r="C43" s="12">
        <f>C42-C12</f>
        <v>4902189</v>
      </c>
    </row>
    <row r="44" spans="1:4" ht="14.1" customHeight="1" x14ac:dyDescent="0.25">
      <c r="A44" s="1"/>
      <c r="B44" s="1"/>
      <c r="C44" s="14"/>
    </row>
    <row r="45" spans="1:4" ht="15.75" x14ac:dyDescent="0.25">
      <c r="A45" s="2"/>
    </row>
    <row r="46" spans="1:4" ht="15.75" x14ac:dyDescent="0.25">
      <c r="A46" s="2"/>
      <c r="C46" t="s">
        <v>40</v>
      </c>
    </row>
    <row r="47" spans="1:4" ht="15.75" x14ac:dyDescent="0.25">
      <c r="A47" s="2"/>
    </row>
    <row r="48" spans="1:4" ht="15.75" x14ac:dyDescent="0.25">
      <c r="A48" s="2" t="s">
        <v>46</v>
      </c>
    </row>
    <row r="49" spans="1:3" ht="15.75" x14ac:dyDescent="0.25">
      <c r="A49" s="2" t="s">
        <v>39</v>
      </c>
      <c r="C49" s="2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Uzivatel</cp:lastModifiedBy>
  <cp:lastPrinted>2023-12-20T08:28:35Z</cp:lastPrinted>
  <dcterms:created xsi:type="dcterms:W3CDTF">2022-11-25T18:20:37Z</dcterms:created>
  <dcterms:modified xsi:type="dcterms:W3CDTF">2023-12-20T08:28:46Z</dcterms:modified>
</cp:coreProperties>
</file>