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54D67690-394D-4AD8-8D1B-712E6EB01B14}" xr6:coauthVersionLast="47" xr6:coauthVersionMax="47" xr10:uidLastSave="{00000000-0000-0000-0000-000000000000}"/>
  <bookViews>
    <workbookView xWindow="-120" yWindow="-120" windowWidth="21840" windowHeight="13020" xr2:uid="{B88C8075-2D5E-48CD-AE7E-7AD7634AAC0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D53" i="1"/>
  <c r="C53" i="1"/>
  <c r="E11" i="1"/>
  <c r="F18" i="1"/>
  <c r="E5" i="1"/>
  <c r="E4" i="1"/>
  <c r="D7" i="1"/>
  <c r="E7" i="1" s="1"/>
  <c r="C4" i="1"/>
  <c r="D4" i="1" s="1"/>
  <c r="D18" i="1" s="1"/>
  <c r="C5" i="1"/>
  <c r="C18" i="1" l="1"/>
  <c r="E18" i="1"/>
</calcChain>
</file>

<file path=xl/sharedStrings.xml><?xml version="1.0" encoding="utf-8"?>
<sst xmlns="http://schemas.openxmlformats.org/spreadsheetml/2006/main" count="63" uniqueCount="55">
  <si>
    <t>Příjmy a výdaje rozpočtu 2023 a návrh rozpočtu na rok 2024 (v Kč)</t>
  </si>
  <si>
    <t>0000</t>
  </si>
  <si>
    <t>Daně</t>
  </si>
  <si>
    <t>Poplatky</t>
  </si>
  <si>
    <t>Pozemky</t>
  </si>
  <si>
    <t>Prodej dřeva</t>
  </si>
  <si>
    <t>Pronájem pohostinství</t>
  </si>
  <si>
    <t>Tržby z prodeje zboží</t>
  </si>
  <si>
    <t>Příspěvek na sběr a odvoz ostatních odpadů</t>
  </si>
  <si>
    <t>Bankovní úroky</t>
  </si>
  <si>
    <t>SR 2023</t>
  </si>
  <si>
    <t>UR 2023</t>
  </si>
  <si>
    <t>Skutečnost k 30.11.2023</t>
  </si>
  <si>
    <t>Rozpočet na rok 2024</t>
  </si>
  <si>
    <t>Výdaje:</t>
  </si>
  <si>
    <t>Lesy</t>
  </si>
  <si>
    <t>Myslivost</t>
  </si>
  <si>
    <t>Obchod,pohostinství</t>
  </si>
  <si>
    <t>Silnice</t>
  </si>
  <si>
    <t>Vodovod</t>
  </si>
  <si>
    <t>Příspěvek obč.sdružení „Ručičky“</t>
  </si>
  <si>
    <t>Obecní kronika</t>
  </si>
  <si>
    <t xml:space="preserve">Zachování a obnova historických hodnot </t>
  </si>
  <si>
    <t>Veřejný rozhlas</t>
  </si>
  <si>
    <t>Věcné dary</t>
  </si>
  <si>
    <t>Sportovci</t>
  </si>
  <si>
    <t>Využití volného času dětí a mládeže</t>
  </si>
  <si>
    <t>Veřejné osvětlení</t>
  </si>
  <si>
    <t>Příspěvek Mikroregion Posázavský kruh</t>
  </si>
  <si>
    <t>Nebezpečné odpady</t>
  </si>
  <si>
    <t>Komunální odpady</t>
  </si>
  <si>
    <t>Tříděný odpad</t>
  </si>
  <si>
    <t>Biologický odpad</t>
  </si>
  <si>
    <t>Péče o vzhled obce a veřejnou zeleň</t>
  </si>
  <si>
    <t>Příspěvek-Svaz postižených civilizač.chorobami</t>
  </si>
  <si>
    <t>Senior taxi</t>
  </si>
  <si>
    <t>Krizové situace v obci</t>
  </si>
  <si>
    <t>Hasiči</t>
  </si>
  <si>
    <t>Zastupitelstvo</t>
  </si>
  <si>
    <t>Místní správa</t>
  </si>
  <si>
    <t>Pojištění budov</t>
  </si>
  <si>
    <t>Bankovní služby</t>
  </si>
  <si>
    <t xml:space="preserve">Příjmy:                               </t>
  </si>
  <si>
    <r>
      <t>Příjmy celkem</t>
    </r>
    <r>
      <rPr>
        <sz val="12"/>
        <color theme="1"/>
        <rFont val="Calibri"/>
        <family val="2"/>
        <charset val="238"/>
        <scheme val="minor"/>
      </rPr>
      <t xml:space="preserve"> :</t>
    </r>
  </si>
  <si>
    <t>Výdaje celkem:</t>
  </si>
  <si>
    <t>dotace, příspěvky</t>
  </si>
  <si>
    <t>Dotace státní správy - SDV</t>
  </si>
  <si>
    <t>finanční dar</t>
  </si>
  <si>
    <t>věná břemena, prodej pozemku</t>
  </si>
  <si>
    <t>převody vlastním fondům</t>
  </si>
  <si>
    <t>stavby</t>
  </si>
  <si>
    <t>volby</t>
  </si>
  <si>
    <t>převody vl.fondům</t>
  </si>
  <si>
    <t>platby daní st.rozpočtu</t>
  </si>
  <si>
    <t>vratky transferů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</si>
</sst>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0" fillId="0" borderId="1" xfId="0" applyNumberFormat="1" applyBorder="1"/>
    <xf numFmtId="0" fontId="1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right" vertical="center"/>
    </xf>
    <xf numFmtId="4" fontId="0" fillId="0" borderId="6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4" fontId="0" fillId="0" borderId="11" xfId="0" applyNumberFormat="1" applyBorder="1"/>
    <xf numFmtId="4" fontId="0" fillId="0" borderId="12" xfId="0" applyNumberFormat="1" applyFont="1" applyBorder="1" applyAlignment="1">
      <alignment horizontal="right" vertical="center"/>
    </xf>
    <xf numFmtId="4" fontId="0" fillId="0" borderId="0" xfId="0" applyNumberFormat="1"/>
    <xf numFmtId="4" fontId="3" fillId="0" borderId="8" xfId="0" applyNumberFormat="1" applyFont="1" applyBorder="1"/>
    <xf numFmtId="4" fontId="3" fillId="0" borderId="9" xfId="0" applyNumberFormat="1" applyFont="1" applyBorder="1"/>
    <xf numFmtId="4" fontId="0" fillId="0" borderId="1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87A0A-16BE-4498-ABA2-FB9BE8B491C2}">
  <dimension ref="A1:H53"/>
  <sheetViews>
    <sheetView tabSelected="1" topLeftCell="A40" workbookViewId="0">
      <selection activeCell="H58" sqref="H58"/>
    </sheetView>
  </sheetViews>
  <sheetFormatPr defaultRowHeight="15" x14ac:dyDescent="0.25"/>
  <cols>
    <col min="2" max="2" width="45.28515625" bestFit="1" customWidth="1"/>
    <col min="3" max="4" width="12.42578125" bestFit="1" customWidth="1"/>
    <col min="5" max="5" width="22.140625" bestFit="1" customWidth="1"/>
    <col min="6" max="6" width="19.7109375" bestFit="1" customWidth="1"/>
  </cols>
  <sheetData>
    <row r="1" spans="1:8" ht="15.75" x14ac:dyDescent="0.25">
      <c r="A1" t="s">
        <v>0</v>
      </c>
      <c r="C1" s="1"/>
    </row>
    <row r="2" spans="1:8" ht="15.75" thickBot="1" x14ac:dyDescent="0.3"/>
    <row r="3" spans="1:8" ht="15.75" x14ac:dyDescent="0.25">
      <c r="A3" s="6" t="s">
        <v>42</v>
      </c>
      <c r="B3" s="7"/>
      <c r="C3" s="12" t="s">
        <v>10</v>
      </c>
      <c r="D3" s="12" t="s">
        <v>11</v>
      </c>
      <c r="E3" s="12" t="s">
        <v>12</v>
      </c>
      <c r="F3" s="13" t="s">
        <v>13</v>
      </c>
    </row>
    <row r="4" spans="1:8" ht="15.75" x14ac:dyDescent="0.25">
      <c r="A4" s="8" t="s">
        <v>1</v>
      </c>
      <c r="B4" s="2" t="s">
        <v>2</v>
      </c>
      <c r="C4" s="5">
        <f>700000+45000+140000+900000+2000000+20000+300000</f>
        <v>4105000</v>
      </c>
      <c r="D4" s="5">
        <f>C4+549480</f>
        <v>4654480</v>
      </c>
      <c r="E4" s="5">
        <f>647886.11+46424.38+162536.46+1079103.22+549480+2080669.52+10274.77+32699.44+304826.71</f>
        <v>4913900.6099999994</v>
      </c>
      <c r="F4" s="18">
        <v>4105000</v>
      </c>
    </row>
    <row r="5" spans="1:8" ht="15.75" x14ac:dyDescent="0.25">
      <c r="A5" s="8" t="s">
        <v>1</v>
      </c>
      <c r="B5" s="2" t="s">
        <v>3</v>
      </c>
      <c r="C5" s="5">
        <f>3000+326400+1500</f>
        <v>330900</v>
      </c>
      <c r="D5" s="5">
        <v>330900</v>
      </c>
      <c r="E5" s="5">
        <f>3200+328700+1200+1630</f>
        <v>334730</v>
      </c>
      <c r="F5" s="18">
        <v>341100</v>
      </c>
    </row>
    <row r="6" spans="1:8" ht="15.75" x14ac:dyDescent="0.25">
      <c r="A6" s="8" t="s">
        <v>1</v>
      </c>
      <c r="B6" s="2" t="s">
        <v>46</v>
      </c>
      <c r="C6" s="5">
        <v>70500</v>
      </c>
      <c r="D6" s="5">
        <v>74900</v>
      </c>
      <c r="E6" s="5">
        <v>68662</v>
      </c>
      <c r="F6" s="18">
        <v>74900</v>
      </c>
    </row>
    <row r="7" spans="1:8" ht="15.75" x14ac:dyDescent="0.25">
      <c r="A7" s="8" t="s">
        <v>1</v>
      </c>
      <c r="B7" s="2" t="s">
        <v>45</v>
      </c>
      <c r="C7" s="5">
        <v>0</v>
      </c>
      <c r="D7" s="5">
        <f>26199.14+138793</f>
        <v>164992.14000000001</v>
      </c>
      <c r="E7" s="5">
        <f>D7</f>
        <v>164992.14000000001</v>
      </c>
      <c r="F7" s="18">
        <v>0</v>
      </c>
    </row>
    <row r="8" spans="1:8" ht="15.75" x14ac:dyDescent="0.25">
      <c r="A8" s="9">
        <v>1012</v>
      </c>
      <c r="B8" s="2" t="s">
        <v>4</v>
      </c>
      <c r="C8" s="5">
        <v>73000</v>
      </c>
      <c r="D8" s="5">
        <v>73000</v>
      </c>
      <c r="E8" s="5">
        <v>73513</v>
      </c>
      <c r="F8" s="18">
        <v>70000</v>
      </c>
    </row>
    <row r="9" spans="1:8" ht="15.75" x14ac:dyDescent="0.25">
      <c r="A9" s="9">
        <v>1032</v>
      </c>
      <c r="B9" s="2" t="s">
        <v>5</v>
      </c>
      <c r="C9" s="5">
        <v>220000</v>
      </c>
      <c r="D9" s="5">
        <v>220000</v>
      </c>
      <c r="E9" s="5">
        <v>89452.97</v>
      </c>
      <c r="F9" s="18">
        <v>303000</v>
      </c>
    </row>
    <row r="10" spans="1:8" ht="15.75" x14ac:dyDescent="0.25">
      <c r="A10" s="9">
        <v>2141</v>
      </c>
      <c r="B10" s="2" t="s">
        <v>6</v>
      </c>
      <c r="C10" s="5">
        <v>12</v>
      </c>
      <c r="D10" s="5">
        <v>12</v>
      </c>
      <c r="E10" s="5">
        <v>12</v>
      </c>
      <c r="F10" s="18">
        <v>18000</v>
      </c>
    </row>
    <row r="11" spans="1:8" ht="15.75" x14ac:dyDescent="0.25">
      <c r="A11" s="9">
        <v>2141</v>
      </c>
      <c r="B11" s="2" t="s">
        <v>7</v>
      </c>
      <c r="C11" s="5">
        <v>2700000</v>
      </c>
      <c r="D11" s="5">
        <v>2700000</v>
      </c>
      <c r="E11" s="5">
        <f>2669053.1+425.15</f>
        <v>2669478.25</v>
      </c>
      <c r="F11" s="18">
        <v>2700000</v>
      </c>
    </row>
    <row r="12" spans="1:8" ht="15.75" x14ac:dyDescent="0.25">
      <c r="A12" s="9">
        <v>2219</v>
      </c>
      <c r="B12" s="2" t="s">
        <v>47</v>
      </c>
      <c r="C12" s="5">
        <v>0</v>
      </c>
      <c r="D12" s="5">
        <v>15700</v>
      </c>
      <c r="E12" s="5">
        <v>15700</v>
      </c>
      <c r="F12" s="18">
        <v>0</v>
      </c>
    </row>
    <row r="13" spans="1:8" ht="15.75" x14ac:dyDescent="0.25">
      <c r="A13" s="9">
        <v>3639</v>
      </c>
      <c r="B13" s="2" t="s">
        <v>48</v>
      </c>
      <c r="C13" s="5">
        <v>0</v>
      </c>
      <c r="D13" s="5">
        <v>6790</v>
      </c>
      <c r="E13" s="5">
        <v>6790</v>
      </c>
      <c r="F13" s="18">
        <v>0</v>
      </c>
      <c r="H13" s="24"/>
    </row>
    <row r="14" spans="1:8" ht="15.75" x14ac:dyDescent="0.25">
      <c r="A14" s="9">
        <v>3722</v>
      </c>
      <c r="B14" s="2" t="s">
        <v>47</v>
      </c>
      <c r="C14" s="5">
        <v>0</v>
      </c>
      <c r="D14" s="5">
        <v>1200</v>
      </c>
      <c r="E14" s="5">
        <v>1200</v>
      </c>
      <c r="F14" s="18">
        <v>0</v>
      </c>
    </row>
    <row r="15" spans="1:8" ht="15.75" x14ac:dyDescent="0.25">
      <c r="A15" s="9">
        <v>3723</v>
      </c>
      <c r="B15" s="2" t="s">
        <v>8</v>
      </c>
      <c r="C15" s="5">
        <v>30100</v>
      </c>
      <c r="D15" s="5">
        <v>30100</v>
      </c>
      <c r="E15" s="5">
        <v>35815.589999999997</v>
      </c>
      <c r="F15" s="18">
        <v>35000</v>
      </c>
    </row>
    <row r="16" spans="1:8" ht="15.75" x14ac:dyDescent="0.25">
      <c r="A16" s="9">
        <v>6310</v>
      </c>
      <c r="B16" s="2" t="s">
        <v>9</v>
      </c>
      <c r="C16" s="5">
        <v>1000</v>
      </c>
      <c r="D16" s="5">
        <v>1000</v>
      </c>
      <c r="E16" s="5">
        <v>494</v>
      </c>
      <c r="F16" s="18">
        <v>1000</v>
      </c>
    </row>
    <row r="17" spans="1:6" ht="15.75" x14ac:dyDescent="0.25">
      <c r="A17" s="20">
        <v>6330</v>
      </c>
      <c r="B17" s="21" t="s">
        <v>49</v>
      </c>
      <c r="C17" s="22">
        <v>0</v>
      </c>
      <c r="D17" s="22">
        <v>0</v>
      </c>
      <c r="E17" s="22">
        <v>5880000</v>
      </c>
      <c r="F17" s="23">
        <v>0</v>
      </c>
    </row>
    <row r="18" spans="1:6" ht="16.5" thickBot="1" x14ac:dyDescent="0.3">
      <c r="A18" s="10" t="s">
        <v>43</v>
      </c>
      <c r="B18" s="11"/>
      <c r="C18" s="25">
        <f>SUM(C4:C17)</f>
        <v>7530512</v>
      </c>
      <c r="D18" s="25">
        <f>SUM(D4:D17)</f>
        <v>8273074.1399999997</v>
      </c>
      <c r="E18" s="25">
        <f>SUM(E4:E17)</f>
        <v>14254740.559999999</v>
      </c>
      <c r="F18" s="26">
        <f>SUM(F4:F17)</f>
        <v>7648000</v>
      </c>
    </row>
    <row r="19" spans="1:6" ht="16.5" thickBot="1" x14ac:dyDescent="0.3">
      <c r="A19" s="3"/>
      <c r="B19" s="4"/>
    </row>
    <row r="20" spans="1:6" ht="15.75" x14ac:dyDescent="0.25">
      <c r="A20" s="14" t="s">
        <v>14</v>
      </c>
      <c r="B20" s="15"/>
      <c r="C20" s="12" t="s">
        <v>10</v>
      </c>
      <c r="D20" s="12" t="s">
        <v>11</v>
      </c>
      <c r="E20" s="12" t="s">
        <v>12</v>
      </c>
      <c r="F20" s="13" t="s">
        <v>13</v>
      </c>
    </row>
    <row r="21" spans="1:6" ht="15.75" x14ac:dyDescent="0.25">
      <c r="A21" s="9">
        <v>1032</v>
      </c>
      <c r="B21" s="2" t="s">
        <v>15</v>
      </c>
      <c r="C21" s="5">
        <v>411700</v>
      </c>
      <c r="D21" s="5">
        <v>485300</v>
      </c>
      <c r="E21" s="5">
        <v>468470.5</v>
      </c>
      <c r="F21" s="19">
        <v>759400</v>
      </c>
    </row>
    <row r="22" spans="1:6" ht="15.75" x14ac:dyDescent="0.25">
      <c r="A22" s="9">
        <v>1070</v>
      </c>
      <c r="B22" s="2" t="s">
        <v>16</v>
      </c>
      <c r="C22" s="5">
        <v>0</v>
      </c>
      <c r="D22" s="5">
        <v>2000</v>
      </c>
      <c r="E22" s="5">
        <v>2000</v>
      </c>
      <c r="F22" s="19">
        <v>2000</v>
      </c>
    </row>
    <row r="23" spans="1:6" ht="15.75" x14ac:dyDescent="0.25">
      <c r="A23" s="9">
        <v>2141</v>
      </c>
      <c r="B23" s="2" t="s">
        <v>17</v>
      </c>
      <c r="C23" s="5">
        <v>3371700</v>
      </c>
      <c r="D23" s="5">
        <v>3437100</v>
      </c>
      <c r="E23" s="5">
        <v>3098194.31</v>
      </c>
      <c r="F23" s="19">
        <v>3291200</v>
      </c>
    </row>
    <row r="24" spans="1:6" ht="15.75" x14ac:dyDescent="0.25">
      <c r="A24" s="9">
        <v>2212</v>
      </c>
      <c r="B24" s="2" t="s">
        <v>18</v>
      </c>
      <c r="C24" s="5">
        <v>900000</v>
      </c>
      <c r="D24" s="5">
        <v>900000</v>
      </c>
      <c r="E24" s="5">
        <v>183495.6</v>
      </c>
      <c r="F24" s="19">
        <v>120000</v>
      </c>
    </row>
    <row r="25" spans="1:6" ht="15.75" x14ac:dyDescent="0.25">
      <c r="A25" s="9">
        <v>2219</v>
      </c>
      <c r="B25" s="2" t="s">
        <v>50</v>
      </c>
      <c r="C25" s="5">
        <v>200000</v>
      </c>
      <c r="D25" s="5">
        <v>0</v>
      </c>
      <c r="E25" s="5">
        <v>0</v>
      </c>
      <c r="F25" s="19">
        <v>0</v>
      </c>
    </row>
    <row r="26" spans="1:6" ht="15.75" x14ac:dyDescent="0.25">
      <c r="A26" s="9">
        <v>2310</v>
      </c>
      <c r="B26" s="2" t="s">
        <v>19</v>
      </c>
      <c r="C26" s="5">
        <v>2000000</v>
      </c>
      <c r="D26" s="5">
        <v>2000000</v>
      </c>
      <c r="E26" s="5">
        <v>0</v>
      </c>
      <c r="F26" s="19">
        <v>5075000</v>
      </c>
    </row>
    <row r="27" spans="1:6" ht="15.75" x14ac:dyDescent="0.25">
      <c r="A27" s="9">
        <v>3114</v>
      </c>
      <c r="B27" s="2" t="s">
        <v>20</v>
      </c>
      <c r="C27" s="5">
        <v>3000</v>
      </c>
      <c r="D27" s="5">
        <v>3000</v>
      </c>
      <c r="E27" s="5">
        <v>3000</v>
      </c>
      <c r="F27" s="19">
        <v>3000</v>
      </c>
    </row>
    <row r="28" spans="1:6" ht="15.75" x14ac:dyDescent="0.25">
      <c r="A28" s="9">
        <v>3319</v>
      </c>
      <c r="B28" s="2" t="s">
        <v>21</v>
      </c>
      <c r="C28" s="5">
        <v>3000</v>
      </c>
      <c r="D28" s="5">
        <v>3000</v>
      </c>
      <c r="E28" s="5">
        <v>0</v>
      </c>
      <c r="F28" s="19">
        <v>3000</v>
      </c>
    </row>
    <row r="29" spans="1:6" ht="15.75" x14ac:dyDescent="0.25">
      <c r="A29" s="9">
        <v>3326</v>
      </c>
      <c r="B29" s="2" t="s">
        <v>22</v>
      </c>
      <c r="C29" s="5">
        <v>480000</v>
      </c>
      <c r="D29" s="5">
        <v>480970</v>
      </c>
      <c r="E29" s="5">
        <v>68962</v>
      </c>
      <c r="F29" s="19">
        <v>350000</v>
      </c>
    </row>
    <row r="30" spans="1:6" ht="15.75" x14ac:dyDescent="0.25">
      <c r="A30" s="9">
        <v>3341</v>
      </c>
      <c r="B30" s="2" t="s">
        <v>23</v>
      </c>
      <c r="C30" s="5">
        <v>21100</v>
      </c>
      <c r="D30" s="5">
        <v>21100</v>
      </c>
      <c r="E30" s="5">
        <v>1080</v>
      </c>
      <c r="F30" s="19">
        <v>31080</v>
      </c>
    </row>
    <row r="31" spans="1:6" ht="15.75" x14ac:dyDescent="0.25">
      <c r="A31" s="9">
        <v>3399</v>
      </c>
      <c r="B31" s="2" t="s">
        <v>24</v>
      </c>
      <c r="C31" s="5">
        <v>25000</v>
      </c>
      <c r="D31" s="5">
        <v>33800</v>
      </c>
      <c r="E31" s="5">
        <v>13275</v>
      </c>
      <c r="F31" s="19">
        <v>25000</v>
      </c>
    </row>
    <row r="32" spans="1:6" ht="15.75" x14ac:dyDescent="0.25">
      <c r="A32" s="9">
        <v>3419</v>
      </c>
      <c r="B32" s="2" t="s">
        <v>25</v>
      </c>
      <c r="C32" s="5">
        <v>15000</v>
      </c>
      <c r="D32" s="5">
        <v>15000</v>
      </c>
      <c r="E32" s="5">
        <v>15000</v>
      </c>
      <c r="F32" s="19">
        <v>15000</v>
      </c>
    </row>
    <row r="33" spans="1:6" ht="15.75" x14ac:dyDescent="0.25">
      <c r="A33" s="9">
        <v>3421</v>
      </c>
      <c r="B33" s="2" t="s">
        <v>26</v>
      </c>
      <c r="C33" s="5">
        <v>13000</v>
      </c>
      <c r="D33" s="5">
        <v>20500</v>
      </c>
      <c r="E33" s="5">
        <v>6415.8</v>
      </c>
      <c r="F33" s="19">
        <v>21000</v>
      </c>
    </row>
    <row r="34" spans="1:6" ht="15.75" x14ac:dyDescent="0.25">
      <c r="A34" s="9">
        <v>3631</v>
      </c>
      <c r="B34" s="2" t="s">
        <v>27</v>
      </c>
      <c r="C34" s="5">
        <v>270000</v>
      </c>
      <c r="D34" s="5">
        <v>271600</v>
      </c>
      <c r="E34" s="5">
        <v>237190</v>
      </c>
      <c r="F34" s="19">
        <v>270000</v>
      </c>
    </row>
    <row r="35" spans="1:6" ht="15.75" x14ac:dyDescent="0.25">
      <c r="A35" s="9">
        <v>3639</v>
      </c>
      <c r="B35" s="2" t="s">
        <v>28</v>
      </c>
      <c r="C35" s="5">
        <v>13440</v>
      </c>
      <c r="D35" s="5">
        <v>13440</v>
      </c>
      <c r="E35" s="5">
        <v>12824</v>
      </c>
      <c r="F35" s="19">
        <v>13000</v>
      </c>
    </row>
    <row r="36" spans="1:6" ht="15.75" x14ac:dyDescent="0.25">
      <c r="A36" s="9">
        <v>3721</v>
      </c>
      <c r="B36" s="2" t="s">
        <v>29</v>
      </c>
      <c r="C36" s="5">
        <v>35000</v>
      </c>
      <c r="D36" s="5">
        <v>35000</v>
      </c>
      <c r="E36" s="5">
        <v>13517.09</v>
      </c>
      <c r="F36" s="19">
        <v>16600</v>
      </c>
    </row>
    <row r="37" spans="1:6" ht="15.75" x14ac:dyDescent="0.25">
      <c r="A37" s="9">
        <v>3722</v>
      </c>
      <c r="B37" s="2" t="s">
        <v>30</v>
      </c>
      <c r="C37" s="5">
        <v>470000</v>
      </c>
      <c r="D37" s="5">
        <v>470000</v>
      </c>
      <c r="E37" s="5">
        <v>310252.05</v>
      </c>
      <c r="F37" s="19">
        <v>388000</v>
      </c>
    </row>
    <row r="38" spans="1:6" ht="15.75" x14ac:dyDescent="0.25">
      <c r="A38" s="9">
        <v>3723</v>
      </c>
      <c r="B38" s="2" t="s">
        <v>31</v>
      </c>
      <c r="C38" s="5">
        <v>130000</v>
      </c>
      <c r="D38" s="5">
        <v>139075</v>
      </c>
      <c r="E38" s="5">
        <v>126786.37</v>
      </c>
      <c r="F38" s="19">
        <v>144000</v>
      </c>
    </row>
    <row r="39" spans="1:6" ht="15.75" x14ac:dyDescent="0.25">
      <c r="A39" s="9">
        <v>3726</v>
      </c>
      <c r="B39" s="2" t="s">
        <v>32</v>
      </c>
      <c r="C39" s="5">
        <v>180000</v>
      </c>
      <c r="D39" s="5">
        <v>180000</v>
      </c>
      <c r="E39" s="5">
        <v>105360.32000000001</v>
      </c>
      <c r="F39" s="19">
        <v>133000</v>
      </c>
    </row>
    <row r="40" spans="1:6" ht="15.75" x14ac:dyDescent="0.25">
      <c r="A40" s="9">
        <v>3745</v>
      </c>
      <c r="B40" s="2" t="s">
        <v>33</v>
      </c>
      <c r="C40" s="5">
        <v>198100</v>
      </c>
      <c r="D40" s="5">
        <v>516696</v>
      </c>
      <c r="E40" s="5">
        <v>352835.74</v>
      </c>
      <c r="F40" s="19">
        <v>244500</v>
      </c>
    </row>
    <row r="41" spans="1:6" ht="15.75" x14ac:dyDescent="0.25">
      <c r="A41" s="9">
        <v>4345</v>
      </c>
      <c r="B41" s="2" t="s">
        <v>34</v>
      </c>
      <c r="C41" s="5">
        <v>1000</v>
      </c>
      <c r="D41" s="5">
        <v>1000</v>
      </c>
      <c r="E41" s="5">
        <v>1000</v>
      </c>
      <c r="F41" s="19">
        <v>1000</v>
      </c>
    </row>
    <row r="42" spans="1:6" ht="15.75" x14ac:dyDescent="0.25">
      <c r="A42" s="9">
        <v>4359</v>
      </c>
      <c r="B42" s="2" t="s">
        <v>35</v>
      </c>
      <c r="C42" s="5">
        <v>6000</v>
      </c>
      <c r="D42" s="5">
        <v>6000</v>
      </c>
      <c r="E42" s="5">
        <v>2220.4</v>
      </c>
      <c r="F42" s="19">
        <v>3000</v>
      </c>
    </row>
    <row r="43" spans="1:6" ht="15.75" x14ac:dyDescent="0.25">
      <c r="A43" s="9">
        <v>5213</v>
      </c>
      <c r="B43" s="2" t="s">
        <v>36</v>
      </c>
      <c r="C43" s="5">
        <v>10000</v>
      </c>
      <c r="D43" s="5">
        <v>10000</v>
      </c>
      <c r="E43" s="5">
        <v>0</v>
      </c>
      <c r="F43" s="19">
        <v>10000</v>
      </c>
    </row>
    <row r="44" spans="1:6" ht="15.75" x14ac:dyDescent="0.25">
      <c r="A44" s="9">
        <v>5512</v>
      </c>
      <c r="B44" s="2" t="s">
        <v>37</v>
      </c>
      <c r="C44" s="5">
        <v>162700</v>
      </c>
      <c r="D44" s="5">
        <v>150700</v>
      </c>
      <c r="E44" s="5">
        <v>29039.8</v>
      </c>
      <c r="F44" s="19">
        <v>37000</v>
      </c>
    </row>
    <row r="45" spans="1:6" ht="15.75" x14ac:dyDescent="0.25">
      <c r="A45" s="9">
        <v>6112</v>
      </c>
      <c r="B45" s="2" t="s">
        <v>38</v>
      </c>
      <c r="C45" s="5">
        <v>553320</v>
      </c>
      <c r="D45" s="5">
        <v>553320</v>
      </c>
      <c r="E45" s="5">
        <v>499746</v>
      </c>
      <c r="F45" s="19">
        <v>549320</v>
      </c>
    </row>
    <row r="46" spans="1:6" ht="15.75" x14ac:dyDescent="0.25">
      <c r="A46" s="9">
        <v>6118</v>
      </c>
      <c r="B46" s="2" t="s">
        <v>51</v>
      </c>
      <c r="C46" s="5">
        <v>0</v>
      </c>
      <c r="D46" s="5">
        <v>26199.14</v>
      </c>
      <c r="E46" s="5">
        <v>26199.14</v>
      </c>
      <c r="F46" s="19">
        <v>0</v>
      </c>
    </row>
    <row r="47" spans="1:6" ht="15.75" x14ac:dyDescent="0.25">
      <c r="A47" s="9">
        <v>6171</v>
      </c>
      <c r="B47" s="2" t="s">
        <v>39</v>
      </c>
      <c r="C47" s="5">
        <v>937170</v>
      </c>
      <c r="D47" s="5">
        <v>1027990</v>
      </c>
      <c r="E47" s="5">
        <v>764411.39</v>
      </c>
      <c r="F47" s="19">
        <v>900589</v>
      </c>
    </row>
    <row r="48" spans="1:6" ht="15.75" x14ac:dyDescent="0.25">
      <c r="A48" s="9">
        <v>6310</v>
      </c>
      <c r="B48" s="2" t="s">
        <v>41</v>
      </c>
      <c r="C48" s="5">
        <v>12000</v>
      </c>
      <c r="D48" s="5">
        <v>12000</v>
      </c>
      <c r="E48" s="5">
        <v>9992.4</v>
      </c>
      <c r="F48" s="19">
        <v>10000</v>
      </c>
    </row>
    <row r="49" spans="1:6" ht="15.75" x14ac:dyDescent="0.25">
      <c r="A49" s="9">
        <v>6320</v>
      </c>
      <c r="B49" s="2" t="s">
        <v>40</v>
      </c>
      <c r="C49" s="5">
        <v>10250</v>
      </c>
      <c r="D49" s="5">
        <v>46250</v>
      </c>
      <c r="E49" s="5">
        <v>41171</v>
      </c>
      <c r="F49" s="19">
        <v>42000</v>
      </c>
    </row>
    <row r="50" spans="1:6" ht="15.75" x14ac:dyDescent="0.25">
      <c r="A50" s="20">
        <v>6330</v>
      </c>
      <c r="B50" s="21" t="s">
        <v>52</v>
      </c>
      <c r="C50" s="22">
        <v>0</v>
      </c>
      <c r="D50" s="22">
        <v>0</v>
      </c>
      <c r="E50" s="22">
        <v>5880000</v>
      </c>
      <c r="F50" s="27">
        <v>0</v>
      </c>
    </row>
    <row r="51" spans="1:6" ht="15.75" x14ac:dyDescent="0.25">
      <c r="A51" s="20">
        <v>6399</v>
      </c>
      <c r="B51" s="21" t="s">
        <v>53</v>
      </c>
      <c r="C51" s="22">
        <v>0</v>
      </c>
      <c r="D51" s="22">
        <v>549480</v>
      </c>
      <c r="E51" s="22">
        <v>549408</v>
      </c>
      <c r="F51" s="27">
        <v>0</v>
      </c>
    </row>
    <row r="52" spans="1:6" ht="15.75" x14ac:dyDescent="0.25">
      <c r="A52" s="20">
        <v>6402</v>
      </c>
      <c r="B52" s="21" t="s">
        <v>54</v>
      </c>
      <c r="C52" s="22">
        <v>0</v>
      </c>
      <c r="D52" s="22">
        <v>7346.71</v>
      </c>
      <c r="E52" s="22">
        <v>7346.71</v>
      </c>
      <c r="F52" s="27">
        <v>0</v>
      </c>
    </row>
    <row r="53" spans="1:6" ht="16.5" thickBot="1" x14ac:dyDescent="0.3">
      <c r="A53" s="16" t="s">
        <v>44</v>
      </c>
      <c r="B53" s="17"/>
      <c r="C53" s="25">
        <f>SUM(C21:C52)</f>
        <v>10432480</v>
      </c>
      <c r="D53" s="25">
        <f>SUM(D21:D52)</f>
        <v>11417866.850000001</v>
      </c>
      <c r="E53" s="25">
        <f>SUM(E21:E52)</f>
        <v>12829193.620000001</v>
      </c>
      <c r="F53" s="26">
        <f>SUM(F21:F52)</f>
        <v>12457689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2023-12-03T14:19:03Z</dcterms:created>
  <dcterms:modified xsi:type="dcterms:W3CDTF">2023-12-04T09:13:11Z</dcterms:modified>
</cp:coreProperties>
</file>